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esktop\"/>
    </mc:Choice>
  </mc:AlternateContent>
  <bookViews>
    <workbookView xWindow="0" yWindow="0" windowWidth="15570" windowHeight="11030"/>
  </bookViews>
  <sheets>
    <sheet name="отчет" sheetId="2" r:id="rId1"/>
  </sheets>
  <definedNames>
    <definedName name="_xlnm.Print_Area" localSheetId="0">отчет!$A$1:$I$68</definedName>
  </definedNames>
  <calcPr calcId="162913"/>
</workbook>
</file>

<file path=xl/calcChain.xml><?xml version="1.0" encoding="utf-8"?>
<calcChain xmlns="http://schemas.openxmlformats.org/spreadsheetml/2006/main">
  <c r="F44" i="2" l="1"/>
  <c r="F45" i="2"/>
  <c r="F46" i="2"/>
  <c r="F47" i="2"/>
  <c r="F48" i="2"/>
  <c r="F49" i="2"/>
  <c r="F50" i="2"/>
  <c r="F51" i="2"/>
  <c r="H43" i="2"/>
  <c r="I43" i="2"/>
  <c r="G43" i="2"/>
  <c r="F43" i="2" s="1"/>
  <c r="I52" i="2"/>
  <c r="H52" i="2"/>
  <c r="G52" i="2"/>
  <c r="F57" i="2"/>
  <c r="F62" i="2"/>
  <c r="F63" i="2"/>
  <c r="F64" i="2"/>
  <c r="F65" i="2"/>
  <c r="F53" i="2"/>
  <c r="F14" i="2"/>
  <c r="F15" i="2"/>
  <c r="F16" i="2"/>
  <c r="F17" i="2"/>
  <c r="F18" i="2"/>
  <c r="F20" i="2"/>
  <c r="F21" i="2"/>
  <c r="F22" i="2"/>
  <c r="F23" i="2"/>
  <c r="F24" i="2"/>
  <c r="F25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9" i="2"/>
  <c r="F8" i="2"/>
  <c r="E10" i="2"/>
  <c r="I42" i="2" l="1"/>
  <c r="H42" i="2"/>
  <c r="G42" i="2"/>
  <c r="F52" i="2"/>
  <c r="F42" i="2" s="1"/>
  <c r="E49" i="2"/>
  <c r="E19" i="2"/>
  <c r="H26" i="2"/>
  <c r="I26" i="2"/>
  <c r="G26" i="2"/>
  <c r="E30" i="2"/>
  <c r="E26" i="2" s="1"/>
  <c r="D43" i="2"/>
  <c r="F26" i="2" l="1"/>
  <c r="E52" i="2"/>
  <c r="E42" i="2" s="1"/>
  <c r="E66" i="2" s="1"/>
  <c r="E13" i="2"/>
  <c r="D13" i="2"/>
  <c r="C43" i="2" l="1"/>
  <c r="C52" i="2"/>
  <c r="C42" i="2" l="1"/>
  <c r="D20" i="2"/>
  <c r="D22" i="2"/>
  <c r="D23" i="2"/>
  <c r="D30" i="2"/>
  <c r="G13" i="2"/>
  <c r="D19" i="2" l="1"/>
  <c r="D26" i="2"/>
  <c r="D52" i="2"/>
  <c r="I13" i="2"/>
  <c r="H13" i="2"/>
  <c r="G19" i="2"/>
  <c r="H19" i="2"/>
  <c r="I19" i="2"/>
  <c r="C13" i="2"/>
  <c r="C12" i="2" s="1"/>
  <c r="C66" i="2" s="1"/>
  <c r="D10" i="2"/>
  <c r="G10" i="2"/>
  <c r="H10" i="2"/>
  <c r="I10" i="2"/>
  <c r="C10" i="2"/>
  <c r="F10" i="2" l="1"/>
  <c r="F19" i="2"/>
  <c r="F13" i="2"/>
  <c r="G12" i="2"/>
  <c r="G66" i="2" s="1"/>
  <c r="I12" i="2"/>
  <c r="I66" i="2" s="1"/>
  <c r="H12" i="2"/>
  <c r="D42" i="2"/>
  <c r="H66" i="2" l="1"/>
  <c r="F12" i="2"/>
  <c r="F66" i="2" s="1"/>
  <c r="D12" i="2"/>
  <c r="D66" i="2" s="1"/>
</calcChain>
</file>

<file path=xl/sharedStrings.xml><?xml version="1.0" encoding="utf-8"?>
<sst xmlns="http://schemas.openxmlformats.org/spreadsheetml/2006/main" count="76" uniqueCount="68">
  <si>
    <t>№</t>
  </si>
  <si>
    <t>Директор                                           Дуанабаева Б.Ч.</t>
  </si>
  <si>
    <t>2020 жылдың 3 тоқсанына кірістер мен шығыстар туралы есеп</t>
  </si>
  <si>
    <t>Атауы</t>
  </si>
  <si>
    <t>2020 жылға арналған жоспар</t>
  </si>
  <si>
    <t>1 тоқсандағы кірістер мен шығыстар сомасы</t>
  </si>
  <si>
    <t>МАУСЫМ</t>
  </si>
  <si>
    <t>ТАМЫЗ</t>
  </si>
  <si>
    <t>ҚЫРКҮЙЕК</t>
  </si>
  <si>
    <t>(білім беру ұйымының атауы)</t>
  </si>
  <si>
    <t>(тенге)</t>
  </si>
  <si>
    <t>КІРІСТЕР</t>
  </si>
  <si>
    <t>ШЫҒЫСТАР</t>
  </si>
  <si>
    <t>БАРЛЫҚ КІРІСТЕР</t>
  </si>
  <si>
    <t>БАРЛЫҚ ШЫҒЫСТАР</t>
  </si>
  <si>
    <t>Жалақы</t>
  </si>
  <si>
    <t xml:space="preserve">Ақылы қызметтерден қаражаттың түсуі
</t>
  </si>
  <si>
    <t>Бюджеттен қаржыландыру</t>
  </si>
  <si>
    <t>Бюджет қаражатының шығыстары:</t>
  </si>
  <si>
    <t>Салықтар мен коммуналдық төлемдерді ескере отырып, жалақы қоры, оның ішінде:</t>
  </si>
  <si>
    <t>Өтемақы төлемдері</t>
  </si>
  <si>
    <t>Әлеуметтік салық</t>
  </si>
  <si>
    <t>Әлеуметтік мемлекеттік қорға әлеуметтік аударымдар. Сақтандыру</t>
  </si>
  <si>
    <t>МӘМС</t>
  </si>
  <si>
    <t>Шаруашылық тауарларын сатып алу</t>
  </si>
  <si>
    <t>Кеңсе тауарларын сатып алу</t>
  </si>
  <si>
    <t>Спорт тауарларын сатып алу</t>
  </si>
  <si>
    <t>Коммуналдық қызметтер</t>
  </si>
  <si>
    <t>Байланыс қызметтерін төлеу</t>
  </si>
  <si>
    <t xml:space="preserve">Өзге де қызметтер мен жұмыстарға ақы төлеу, оның ішінде: </t>
  </si>
  <si>
    <t>Қоқыс шығару</t>
  </si>
  <si>
    <t>Жылыту жүйелеріне техникалық қызмет көрсету</t>
  </si>
  <si>
    <t>Өрт сөндіргіштерді қайта зарядтау</t>
  </si>
  <si>
    <t>Есептегішке техникалық қызмет көрсету</t>
  </si>
  <si>
    <t>Ағаштарды кесу</t>
  </si>
  <si>
    <t>Өрт дабылы</t>
  </si>
  <si>
    <t>Дабылды қорғау қызметі</t>
  </si>
  <si>
    <t>Диплом дайындау</t>
  </si>
  <si>
    <t>Киім-кешек</t>
  </si>
  <si>
    <t>Жетімдерді тамақтандыру</t>
  </si>
  <si>
    <t>Жәрдем ақы</t>
  </si>
  <si>
    <t xml:space="preserve">Салықтар </t>
  </si>
  <si>
    <t>Өзге де шығыстар мен шығындар</t>
  </si>
  <si>
    <t>Ақылы қызметтерден түскен қаражат шығыстары</t>
  </si>
  <si>
    <t xml:space="preserve"> Әлеуметтік мемлекеттік қорға әлеуметтік аударымдар. Сақтандыру</t>
  </si>
  <si>
    <t>ЖЖМ сатып алу</t>
  </si>
  <si>
    <t>Тауарларды сатып алу</t>
  </si>
  <si>
    <t>Өзге де тауарларды сатып алу</t>
  </si>
  <si>
    <t>Банк қызметтері</t>
  </si>
  <si>
    <t>Антивирусты орнату</t>
  </si>
  <si>
    <t>Қызметкерлерді сақтандыру</t>
  </si>
  <si>
    <t>Қызметкерлерді оқыту</t>
  </si>
  <si>
    <t>Бағдарламалық қамтамасыз ету</t>
  </si>
  <si>
    <t>Баспаханалық қызметтер</t>
  </si>
  <si>
    <t>жазылу</t>
  </si>
  <si>
    <t>картриджді толтыру</t>
  </si>
  <si>
    <t>Шатырды өңдеу</t>
  </si>
  <si>
    <t>Мақсатты жарнама</t>
  </si>
  <si>
    <t>Өзге де қызметтер мен жұмыстар</t>
  </si>
  <si>
    <t>Бас есепші                              Алимжанова Л.С.</t>
  </si>
  <si>
    <t xml:space="preserve">Медосмотр </t>
  </si>
  <si>
    <t>Веб-портаға кіру</t>
  </si>
  <si>
    <t>Жол жүру  жеңідіктері мен  өтемақы</t>
  </si>
  <si>
    <t xml:space="preserve">Дезинфекциялау </t>
  </si>
  <si>
    <t>Өзге де  заттар мен мүкәммалды сатып алу, оның ішінде:</t>
  </si>
  <si>
    <t>Қосалқы заттарды  сатып алу</t>
  </si>
  <si>
    <t xml:space="preserve">соның ішінде </t>
  </si>
  <si>
    <t>МКҚК№2 Алматы мемлекеттік гуманитарлы-педагогикалық колледжі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</si>
</sst>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left" vertical="top" wrapText="1"/>
    </xf>
    <xf numFmtId="0" fontId="2" fillId="0" borderId="6" xfId="0" applyFont="1" applyBorder="1"/>
    <xf numFmtId="0" fontId="5" fillId="2" borderId="6" xfId="0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5" fillId="3" borderId="6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/>
    <xf numFmtId="0" fontId="8" fillId="2" borderId="6" xfId="0" applyFont="1" applyFill="1" applyBorder="1" applyAlignment="1">
      <alignment vertical="top" wrapText="1"/>
    </xf>
    <xf numFmtId="164" fontId="5" fillId="2" borderId="6" xfId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right" vertical="top" wrapText="1"/>
    </xf>
    <xf numFmtId="3" fontId="12" fillId="0" borderId="6" xfId="0" applyNumberFormat="1" applyFont="1" applyBorder="1" applyAlignment="1">
      <alignment vertical="top" wrapText="1"/>
    </xf>
    <xf numFmtId="3" fontId="4" fillId="2" borderId="6" xfId="0" applyNumberFormat="1" applyFont="1" applyFill="1" applyBorder="1" applyAlignment="1">
      <alignment horizontal="right" vertical="top" wrapText="1"/>
    </xf>
    <xf numFmtId="1" fontId="4" fillId="2" borderId="6" xfId="0" applyNumberFormat="1" applyFont="1" applyFill="1" applyBorder="1" applyAlignment="1">
      <alignment horizontal="right" vertical="top" wrapText="1"/>
    </xf>
    <xf numFmtId="3" fontId="12" fillId="0" borderId="6" xfId="0" applyNumberFormat="1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right" vertical="top" wrapText="1"/>
    </xf>
    <xf numFmtId="3" fontId="4" fillId="2" borderId="6" xfId="0" applyNumberFormat="1" applyFont="1" applyFill="1" applyBorder="1" applyAlignment="1">
      <alignment vertical="top" wrapText="1"/>
    </xf>
    <xf numFmtId="3" fontId="4" fillId="0" borderId="6" xfId="0" applyNumberFormat="1" applyFont="1" applyBorder="1" applyAlignment="1">
      <alignment vertical="top" wrapText="1"/>
    </xf>
    <xf numFmtId="0" fontId="13" fillId="0" borderId="0" xfId="0" applyFont="1"/>
    <xf numFmtId="0" fontId="5" fillId="2" borderId="6" xfId="0" applyFont="1" applyFill="1" applyBorder="1" applyAlignment="1">
      <alignment horizontal="right" vertical="top" wrapText="1"/>
    </xf>
    <xf numFmtId="164" fontId="6" fillId="2" borderId="6" xfId="1" applyFont="1" applyFill="1" applyBorder="1" applyAlignment="1">
      <alignment horizontal="center"/>
    </xf>
    <xf numFmtId="164" fontId="6" fillId="2" borderId="6" xfId="1" applyFont="1" applyFill="1" applyBorder="1" applyAlignment="1">
      <alignment horizontal="center" vertical="center" wrapText="1"/>
    </xf>
    <xf numFmtId="164" fontId="6" fillId="2" borderId="6" xfId="1" applyFont="1" applyFill="1" applyBorder="1" applyAlignment="1">
      <alignment horizontal="center" vertical="top" wrapText="1"/>
    </xf>
    <xf numFmtId="164" fontId="8" fillId="2" borderId="6" xfId="1" applyFont="1" applyFill="1" applyBorder="1" applyAlignment="1">
      <alignment horizontal="center" vertical="top" wrapText="1"/>
    </xf>
    <xf numFmtId="164" fontId="8" fillId="0" borderId="6" xfId="1" applyFont="1" applyFill="1" applyBorder="1" applyAlignment="1">
      <alignment horizontal="center" vertical="top" wrapText="1"/>
    </xf>
    <xf numFmtId="164" fontId="9" fillId="0" borderId="6" xfId="1" applyFont="1" applyFill="1" applyBorder="1" applyAlignment="1">
      <alignment horizontal="center" vertical="top" wrapText="1"/>
    </xf>
    <xf numFmtId="164" fontId="8" fillId="0" borderId="6" xfId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vertical="top" wrapText="1"/>
    </xf>
    <xf numFmtId="3" fontId="8" fillId="2" borderId="6" xfId="0" applyNumberFormat="1" applyFont="1" applyFill="1" applyBorder="1" applyAlignment="1">
      <alignment vertical="top" wrapText="1"/>
    </xf>
    <xf numFmtId="3" fontId="6" fillId="2" borderId="6" xfId="0" applyNumberFormat="1" applyFont="1" applyFill="1" applyBorder="1" applyAlignment="1">
      <alignment vertical="top" wrapText="1"/>
    </xf>
    <xf numFmtId="3" fontId="14" fillId="0" borderId="6" xfId="0" applyNumberFormat="1" applyFont="1" applyBorder="1" applyAlignment="1">
      <alignment vertical="top" wrapText="1"/>
    </xf>
    <xf numFmtId="0" fontId="6" fillId="2" borderId="6" xfId="0" applyFont="1" applyFill="1" applyBorder="1" applyAlignment="1">
      <alignment horizontal="right" vertical="top" wrapText="1"/>
    </xf>
    <xf numFmtId="0" fontId="8" fillId="4" borderId="6" xfId="0" applyFont="1" applyFill="1" applyBorder="1" applyAlignment="1">
      <alignment vertical="top" wrapText="1"/>
    </xf>
    <xf numFmtId="164" fontId="8" fillId="4" borderId="6" xfId="1" applyFont="1" applyFill="1" applyBorder="1" applyAlignment="1">
      <alignment horizontal="center" vertical="top" wrapText="1"/>
    </xf>
    <xf numFmtId="164" fontId="12" fillId="0" borderId="6" xfId="1" applyFont="1" applyFill="1" applyBorder="1" applyAlignment="1">
      <alignment horizontal="center" vertical="top" wrapText="1"/>
    </xf>
    <xf numFmtId="164" fontId="4" fillId="0" borderId="6" xfId="1" applyFont="1" applyFill="1" applyBorder="1" applyAlignment="1">
      <alignment horizontal="center" vertical="top" wrapText="1"/>
    </xf>
    <xf numFmtId="3" fontId="8" fillId="4" borderId="6" xfId="0" applyNumberFormat="1" applyFont="1" applyFill="1" applyBorder="1" applyAlignment="1">
      <alignment vertical="top" wrapText="1"/>
    </xf>
    <xf numFmtId="164" fontId="9" fillId="4" borderId="6" xfId="1" applyFont="1" applyFill="1" applyBorder="1" applyAlignment="1">
      <alignment horizontal="center" vertical="top" wrapText="1"/>
    </xf>
    <xf numFmtId="4" fontId="8" fillId="2" borderId="6" xfId="0" applyNumberFormat="1" applyFont="1" applyFill="1" applyBorder="1" applyAlignment="1">
      <alignment vertical="top" wrapText="1"/>
    </xf>
    <xf numFmtId="3" fontId="9" fillId="0" borderId="6" xfId="0" applyNumberFormat="1" applyFont="1" applyBorder="1" applyAlignment="1">
      <alignment vertical="top" wrapText="1"/>
    </xf>
    <xf numFmtId="4" fontId="8" fillId="2" borderId="6" xfId="0" applyNumberFormat="1" applyFont="1" applyFill="1" applyBorder="1" applyAlignment="1">
      <alignment horizontal="right" vertical="top" wrapText="1"/>
    </xf>
    <xf numFmtId="2" fontId="8" fillId="2" borderId="6" xfId="0" applyNumberFormat="1" applyFont="1" applyFill="1" applyBorder="1" applyAlignment="1">
      <alignment horizontal="right" vertical="top" wrapText="1"/>
    </xf>
    <xf numFmtId="2" fontId="4" fillId="2" borderId="6" xfId="0" applyNumberFormat="1" applyFont="1" applyFill="1" applyBorder="1" applyAlignment="1">
      <alignment horizontal="right" vertical="top" wrapText="1"/>
    </xf>
    <xf numFmtId="2" fontId="8" fillId="4" borderId="6" xfId="0" applyNumberFormat="1" applyFont="1" applyFill="1" applyBorder="1" applyAlignment="1">
      <alignment horizontal="right" vertical="top" wrapText="1"/>
    </xf>
    <xf numFmtId="0" fontId="2" fillId="5" borderId="6" xfId="0" applyFont="1" applyFill="1" applyBorder="1" applyAlignment="1">
      <alignment vertical="top"/>
    </xf>
    <xf numFmtId="0" fontId="5" fillId="5" borderId="6" xfId="0" applyFont="1" applyFill="1" applyBorder="1" applyAlignment="1">
      <alignment vertical="top" wrapText="1"/>
    </xf>
    <xf numFmtId="2" fontId="8" fillId="5" borderId="6" xfId="0" applyNumberFormat="1" applyFont="1" applyFill="1" applyBorder="1" applyAlignment="1">
      <alignment horizontal="right" vertical="top" wrapText="1"/>
    </xf>
    <xf numFmtId="3" fontId="8" fillId="5" borderId="6" xfId="0" applyNumberFormat="1" applyFont="1" applyFill="1" applyBorder="1" applyAlignment="1">
      <alignment vertical="top" wrapText="1"/>
    </xf>
    <xf numFmtId="164" fontId="5" fillId="2" borderId="6" xfId="1" applyFont="1" applyFill="1" applyBorder="1" applyAlignment="1">
      <alignment horizontal="center" vertical="center" wrapText="1"/>
    </xf>
    <xf numFmtId="164" fontId="5" fillId="2" borderId="6" xfId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vertical="top"/>
    </xf>
    <xf numFmtId="3" fontId="14" fillId="2" borderId="6" xfId="0" applyNumberFormat="1" applyFont="1" applyFill="1" applyBorder="1" applyAlignment="1">
      <alignment vertical="top" wrapText="1"/>
    </xf>
    <xf numFmtId="3" fontId="11" fillId="2" borderId="6" xfId="0" applyNumberFormat="1" applyFont="1" applyFill="1" applyBorder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8"/>
  <sheetViews>
    <sheetView tabSelected="1" zoomScaleNormal="100" workbookViewId="0">
      <selection activeCell="I6" sqref="I6"/>
    </sheetView>
  </sheetViews>
  <sheetFormatPr defaultColWidth="9.1796875" defaultRowHeight="16.5" customHeight="1" x14ac:dyDescent="0.35"/>
  <cols>
    <col min="1" max="1" width="4" style="12" customWidth="1"/>
    <col min="2" max="2" width="45.453125" style="1" customWidth="1"/>
    <col min="3" max="9" width="15.7265625" style="1" customWidth="1"/>
    <col min="10" max="16384" width="9.1796875" style="1"/>
  </cols>
  <sheetData>
    <row r="2" spans="1:9" ht="16.5" customHeight="1" x14ac:dyDescent="0.35">
      <c r="B2" s="67" t="s">
        <v>2</v>
      </c>
      <c r="C2" s="67"/>
      <c r="D2" s="67"/>
      <c r="E2" s="67"/>
      <c r="F2" s="67"/>
      <c r="G2" s="67"/>
      <c r="H2" s="67"/>
      <c r="I2" s="67"/>
    </row>
    <row r="3" spans="1:9" ht="16.5" customHeight="1" x14ac:dyDescent="0.35">
      <c r="B3" s="66" t="s">
        <v>67</v>
      </c>
      <c r="C3" s="66"/>
      <c r="D3" s="66"/>
      <c r="E3" s="66"/>
      <c r="F3" s="66"/>
      <c r="G3" s="66"/>
      <c r="H3" s="66"/>
      <c r="I3" s="66"/>
    </row>
    <row r="4" spans="1:9" ht="16.5" customHeight="1" x14ac:dyDescent="0.35">
      <c r="B4" s="13"/>
      <c r="C4" s="13" t="s">
        <v>9</v>
      </c>
      <c r="D4" s="13"/>
      <c r="E4" s="13"/>
      <c r="F4" s="13"/>
      <c r="G4" s="13"/>
      <c r="H4" s="13"/>
      <c r="I4" s="2" t="s">
        <v>10</v>
      </c>
    </row>
    <row r="5" spans="1:9" ht="16.5" customHeight="1" x14ac:dyDescent="0.35">
      <c r="A5" s="68" t="s">
        <v>0</v>
      </c>
      <c r="B5" s="70" t="s">
        <v>3</v>
      </c>
      <c r="C5" s="70" t="s">
        <v>4</v>
      </c>
      <c r="D5" s="72" t="s">
        <v>5</v>
      </c>
      <c r="E5" s="72" t="s">
        <v>5</v>
      </c>
      <c r="F5" s="72" t="s">
        <v>5</v>
      </c>
      <c r="G5" s="74" t="s">
        <v>66</v>
      </c>
      <c r="H5" s="75"/>
      <c r="I5" s="76"/>
    </row>
    <row r="6" spans="1:9" ht="82.5" customHeight="1" x14ac:dyDescent="0.35">
      <c r="A6" s="69"/>
      <c r="B6" s="71"/>
      <c r="C6" s="71"/>
      <c r="D6" s="73"/>
      <c r="E6" s="73"/>
      <c r="F6" s="73"/>
      <c r="G6" s="3" t="s">
        <v>6</v>
      </c>
      <c r="H6" s="3" t="s">
        <v>7</v>
      </c>
      <c r="I6" s="3" t="s">
        <v>8</v>
      </c>
    </row>
    <row r="7" spans="1:9" ht="16.5" customHeight="1" x14ac:dyDescent="0.35">
      <c r="A7" s="10"/>
      <c r="B7" s="63" t="s">
        <v>11</v>
      </c>
      <c r="C7" s="64"/>
      <c r="D7" s="64"/>
      <c r="E7" s="64"/>
      <c r="F7" s="64"/>
      <c r="G7" s="64"/>
      <c r="H7" s="64"/>
      <c r="I7" s="65"/>
    </row>
    <row r="8" spans="1:9" ht="19.5" customHeight="1" x14ac:dyDescent="0.35">
      <c r="A8" s="10">
        <v>1</v>
      </c>
      <c r="B8" s="6" t="s">
        <v>16</v>
      </c>
      <c r="C8" s="28"/>
      <c r="D8" s="28">
        <v>7870</v>
      </c>
      <c r="E8" s="28">
        <v>36007</v>
      </c>
      <c r="F8" s="28">
        <f>G8+H8+I8</f>
        <v>3111</v>
      </c>
      <c r="G8" s="28">
        <v>214</v>
      </c>
      <c r="H8" s="28">
        <v>1268</v>
      </c>
      <c r="I8" s="27">
        <v>1629</v>
      </c>
    </row>
    <row r="9" spans="1:9" ht="20.25" customHeight="1" x14ac:dyDescent="0.35">
      <c r="A9" s="10">
        <v>2</v>
      </c>
      <c r="B9" s="5" t="s">
        <v>17</v>
      </c>
      <c r="C9" s="29"/>
      <c r="D9" s="28">
        <v>112556</v>
      </c>
      <c r="E9" s="28">
        <v>117552</v>
      </c>
      <c r="F9" s="28">
        <f t="shared" ref="F9:F10" si="0">G9+H9+I9</f>
        <v>83132</v>
      </c>
      <c r="G9" s="29">
        <v>36148</v>
      </c>
      <c r="H9" s="29">
        <v>13721</v>
      </c>
      <c r="I9" s="29">
        <v>33263</v>
      </c>
    </row>
    <row r="10" spans="1:9" ht="21" customHeight="1" x14ac:dyDescent="0.35">
      <c r="A10" s="10"/>
      <c r="B10" s="8" t="s">
        <v>13</v>
      </c>
      <c r="C10" s="15">
        <f>SUM(C8:C9)</f>
        <v>0</v>
      </c>
      <c r="D10" s="56">
        <f>SUM(D8:D9)</f>
        <v>120426</v>
      </c>
      <c r="E10" s="55">
        <f>E8+E9</f>
        <v>153559</v>
      </c>
      <c r="F10" s="28">
        <f t="shared" si="0"/>
        <v>86243</v>
      </c>
      <c r="G10" s="15">
        <f>SUM(G8:G9)</f>
        <v>36362</v>
      </c>
      <c r="H10" s="15">
        <f>SUM(H8:H9)</f>
        <v>14989</v>
      </c>
      <c r="I10" s="15">
        <f>SUM(I8:I9)</f>
        <v>34892</v>
      </c>
    </row>
    <row r="11" spans="1:9" ht="16.5" customHeight="1" x14ac:dyDescent="0.35">
      <c r="A11" s="10"/>
      <c r="B11" s="60" t="s">
        <v>12</v>
      </c>
      <c r="C11" s="61"/>
      <c r="D11" s="61"/>
      <c r="E11" s="61"/>
      <c r="F11" s="61"/>
      <c r="G11" s="61"/>
      <c r="H11" s="61"/>
      <c r="I11" s="62"/>
    </row>
    <row r="12" spans="1:9" ht="21.75" customHeight="1" x14ac:dyDescent="0.35">
      <c r="A12" s="10">
        <v>1</v>
      </c>
      <c r="B12" s="5" t="s">
        <v>18</v>
      </c>
      <c r="C12" s="47">
        <f>C13+C19+C24+C25+C26+C37+C38+C39</f>
        <v>259018</v>
      </c>
      <c r="D12" s="45">
        <f>D13+D19+D24+D25+D26+D37+D38+D39+D40+D41</f>
        <v>107965</v>
      </c>
      <c r="E12" s="45">
        <v>133324</v>
      </c>
      <c r="F12" s="45">
        <f>G12+H12+I12</f>
        <v>74140</v>
      </c>
      <c r="G12" s="45">
        <f>G13+G19+G24+G25+G26+G37+G38+G39+G40+G41+G36</f>
        <v>26999</v>
      </c>
      <c r="H12" s="45">
        <f t="shared" ref="H12:I12" si="1">H13+H19+H24+H25+H26+H37+H38+H39+H40+H41</f>
        <v>15699</v>
      </c>
      <c r="I12" s="45">
        <f t="shared" si="1"/>
        <v>31442</v>
      </c>
    </row>
    <row r="13" spans="1:9" ht="34.5" customHeight="1" x14ac:dyDescent="0.35">
      <c r="A13" s="7"/>
      <c r="B13" s="14" t="s">
        <v>19</v>
      </c>
      <c r="C13" s="30">
        <f>SUM(C14:C17)</f>
        <v>190027</v>
      </c>
      <c r="D13" s="30">
        <f>D14+D15+D16+D17+D18</f>
        <v>43613</v>
      </c>
      <c r="E13" s="30">
        <f>E14+E15+E16+E17+E18</f>
        <v>91674</v>
      </c>
      <c r="F13" s="45">
        <f t="shared" ref="F13:F41" si="2">G13+H13+I13</f>
        <v>35286</v>
      </c>
      <c r="G13" s="30">
        <f>SUM(G14:G18)</f>
        <v>13763</v>
      </c>
      <c r="H13" s="30">
        <f>SUM(H14:H18)</f>
        <v>5222</v>
      </c>
      <c r="I13" s="30">
        <f>SUM(I14:I18)</f>
        <v>16301</v>
      </c>
    </row>
    <row r="14" spans="1:9" ht="18.75" customHeight="1" x14ac:dyDescent="0.35">
      <c r="A14" s="7"/>
      <c r="B14" s="4" t="s">
        <v>15</v>
      </c>
      <c r="C14" s="16">
        <v>171288</v>
      </c>
      <c r="D14" s="23">
        <v>40421</v>
      </c>
      <c r="E14" s="23">
        <v>79154</v>
      </c>
      <c r="F14" s="23">
        <f t="shared" si="2"/>
        <v>30800</v>
      </c>
      <c r="G14" s="17">
        <v>10115</v>
      </c>
      <c r="H14" s="17">
        <v>4963</v>
      </c>
      <c r="I14" s="18">
        <v>15722</v>
      </c>
    </row>
    <row r="15" spans="1:9" ht="17.25" customHeight="1" x14ac:dyDescent="0.35">
      <c r="A15" s="7"/>
      <c r="B15" s="4" t="s">
        <v>20</v>
      </c>
      <c r="C15" s="18">
        <v>5427</v>
      </c>
      <c r="D15" s="23">
        <v>127</v>
      </c>
      <c r="E15" s="23">
        <v>5061</v>
      </c>
      <c r="F15" s="23">
        <f t="shared" si="2"/>
        <v>0</v>
      </c>
      <c r="G15" s="4"/>
      <c r="H15" s="17"/>
      <c r="I15" s="19"/>
    </row>
    <row r="16" spans="1:9" ht="17.25" customHeight="1" x14ac:dyDescent="0.35">
      <c r="A16" s="7"/>
      <c r="B16" s="4" t="s">
        <v>21</v>
      </c>
      <c r="C16" s="16">
        <v>9291</v>
      </c>
      <c r="D16" s="23">
        <v>1751</v>
      </c>
      <c r="E16" s="23">
        <v>5394</v>
      </c>
      <c r="F16" s="23">
        <f t="shared" si="2"/>
        <v>3422</v>
      </c>
      <c r="G16" s="20">
        <v>2922</v>
      </c>
      <c r="H16" s="20">
        <v>151</v>
      </c>
      <c r="I16" s="21">
        <v>349</v>
      </c>
    </row>
    <row r="17" spans="1:9" ht="30" customHeight="1" x14ac:dyDescent="0.35">
      <c r="A17" s="7"/>
      <c r="B17" s="4" t="s">
        <v>22</v>
      </c>
      <c r="C17" s="16">
        <v>4021</v>
      </c>
      <c r="D17" s="23">
        <v>660</v>
      </c>
      <c r="E17" s="23">
        <v>1197</v>
      </c>
      <c r="F17" s="23">
        <f t="shared" si="2"/>
        <v>629</v>
      </c>
      <c r="G17" s="20">
        <v>415</v>
      </c>
      <c r="H17" s="20">
        <v>67</v>
      </c>
      <c r="I17" s="21">
        <v>147</v>
      </c>
    </row>
    <row r="18" spans="1:9" ht="30" customHeight="1" x14ac:dyDescent="0.35">
      <c r="A18" s="7"/>
      <c r="B18" s="4" t="s">
        <v>23</v>
      </c>
      <c r="C18" s="16">
        <v>2197</v>
      </c>
      <c r="D18" s="23">
        <v>654</v>
      </c>
      <c r="E18" s="23">
        <v>868</v>
      </c>
      <c r="F18" s="23">
        <f t="shared" si="2"/>
        <v>435</v>
      </c>
      <c r="G18" s="20">
        <v>311</v>
      </c>
      <c r="H18" s="20">
        <v>41</v>
      </c>
      <c r="I18" s="21">
        <v>83</v>
      </c>
    </row>
    <row r="19" spans="1:9" ht="31" x14ac:dyDescent="0.35">
      <c r="A19" s="7"/>
      <c r="B19" s="14" t="s">
        <v>64</v>
      </c>
      <c r="C19" s="30">
        <v>500</v>
      </c>
      <c r="D19" s="35">
        <f>D20+D21+D22+D23</f>
        <v>259</v>
      </c>
      <c r="E19" s="35">
        <f>E20+E21+E22+E23</f>
        <v>0</v>
      </c>
      <c r="F19" s="35">
        <f t="shared" si="2"/>
        <v>0</v>
      </c>
      <c r="G19" s="30">
        <f t="shared" ref="G19:I19" si="3">SUM(G20:G23)</f>
        <v>0</v>
      </c>
      <c r="H19" s="30">
        <f t="shared" si="3"/>
        <v>0</v>
      </c>
      <c r="I19" s="30">
        <f t="shared" si="3"/>
        <v>0</v>
      </c>
    </row>
    <row r="20" spans="1:9" ht="21" customHeight="1" x14ac:dyDescent="0.35">
      <c r="A20" s="7"/>
      <c r="B20" s="4" t="s">
        <v>24</v>
      </c>
      <c r="C20" s="22"/>
      <c r="D20" s="23">
        <f>G20+H20+I20</f>
        <v>0</v>
      </c>
      <c r="E20" s="23">
        <v>0</v>
      </c>
      <c r="F20" s="23">
        <f t="shared" si="2"/>
        <v>0</v>
      </c>
      <c r="G20" s="23"/>
      <c r="H20" s="17"/>
      <c r="I20" s="22"/>
    </row>
    <row r="21" spans="1:9" ht="21" customHeight="1" x14ac:dyDescent="0.35">
      <c r="A21" s="7"/>
      <c r="B21" s="4" t="s">
        <v>25</v>
      </c>
      <c r="C21" s="22"/>
      <c r="D21" s="23">
        <v>259</v>
      </c>
      <c r="E21" s="23">
        <v>0</v>
      </c>
      <c r="F21" s="23">
        <f t="shared" si="2"/>
        <v>0</v>
      </c>
      <c r="G21" s="23"/>
      <c r="H21" s="17"/>
      <c r="I21" s="22"/>
    </row>
    <row r="22" spans="1:9" ht="21" customHeight="1" x14ac:dyDescent="0.35">
      <c r="A22" s="7"/>
      <c r="B22" s="4" t="s">
        <v>26</v>
      </c>
      <c r="C22" s="22"/>
      <c r="D22" s="23">
        <f>G22+H22+I22</f>
        <v>0</v>
      </c>
      <c r="E22" s="23">
        <v>0</v>
      </c>
      <c r="F22" s="23">
        <f t="shared" si="2"/>
        <v>0</v>
      </c>
      <c r="G22" s="23"/>
      <c r="H22" s="17"/>
      <c r="I22" s="22"/>
    </row>
    <row r="23" spans="1:9" ht="21" customHeight="1" x14ac:dyDescent="0.35">
      <c r="A23" s="7"/>
      <c r="B23" s="4" t="s">
        <v>65</v>
      </c>
      <c r="C23" s="22"/>
      <c r="D23" s="23">
        <f>G23+H23+I23</f>
        <v>0</v>
      </c>
      <c r="E23" s="23">
        <v>0</v>
      </c>
      <c r="F23" s="23">
        <f t="shared" si="2"/>
        <v>0</v>
      </c>
      <c r="G23" s="23"/>
      <c r="H23" s="17"/>
      <c r="I23" s="22"/>
    </row>
    <row r="24" spans="1:9" ht="21" customHeight="1" x14ac:dyDescent="0.35">
      <c r="A24" s="7"/>
      <c r="B24" s="14" t="s">
        <v>27</v>
      </c>
      <c r="C24" s="31">
        <v>3600</v>
      </c>
      <c r="D24" s="35">
        <v>1414</v>
      </c>
      <c r="E24" s="35">
        <v>857</v>
      </c>
      <c r="F24" s="35">
        <f t="shared" si="2"/>
        <v>180</v>
      </c>
      <c r="G24" s="32">
        <v>43</v>
      </c>
      <c r="H24" s="32">
        <v>51</v>
      </c>
      <c r="I24" s="31">
        <v>86</v>
      </c>
    </row>
    <row r="25" spans="1:9" ht="18.75" customHeight="1" x14ac:dyDescent="0.35">
      <c r="A25" s="7"/>
      <c r="B25" s="14" t="s">
        <v>28</v>
      </c>
      <c r="C25" s="31">
        <v>900</v>
      </c>
      <c r="D25" s="35">
        <v>148</v>
      </c>
      <c r="E25" s="35">
        <v>222</v>
      </c>
      <c r="F25" s="35">
        <f t="shared" si="2"/>
        <v>222</v>
      </c>
      <c r="G25" s="32">
        <v>74</v>
      </c>
      <c r="H25" s="32">
        <v>74</v>
      </c>
      <c r="I25" s="31">
        <v>74</v>
      </c>
    </row>
    <row r="26" spans="1:9" ht="18.75" customHeight="1" x14ac:dyDescent="0.35">
      <c r="A26" s="7"/>
      <c r="B26" s="39" t="s">
        <v>29</v>
      </c>
      <c r="C26" s="40">
        <v>500</v>
      </c>
      <c r="D26" s="43">
        <f>D27+D28+D29+D30+D31</f>
        <v>81</v>
      </c>
      <c r="E26" s="44">
        <f>E27+E28+E29+E30+E31+E32+E33+E34+E35</f>
        <v>1319</v>
      </c>
      <c r="F26" s="43">
        <f t="shared" si="2"/>
        <v>637</v>
      </c>
      <c r="G26" s="44">
        <f>G27+G28+G29+G30+G31+G32+G33+G34+G35</f>
        <v>159</v>
      </c>
      <c r="H26" s="44">
        <f t="shared" ref="H26:I26" si="4">H27+H28+H29+H30+H31+H32+H33+H34+H35</f>
        <v>247</v>
      </c>
      <c r="I26" s="44">
        <f t="shared" si="4"/>
        <v>231</v>
      </c>
    </row>
    <row r="27" spans="1:9" ht="18.75" customHeight="1" x14ac:dyDescent="0.35">
      <c r="A27" s="7"/>
      <c r="B27" s="4" t="s">
        <v>30</v>
      </c>
      <c r="C27" s="31"/>
      <c r="D27" s="23">
        <v>20</v>
      </c>
      <c r="E27" s="23">
        <v>42</v>
      </c>
      <c r="F27" s="23">
        <f t="shared" si="2"/>
        <v>39</v>
      </c>
      <c r="G27" s="41">
        <v>13</v>
      </c>
      <c r="H27" s="41">
        <v>13</v>
      </c>
      <c r="I27" s="42">
        <v>13</v>
      </c>
    </row>
    <row r="28" spans="1:9" ht="16.5" customHeight="1" x14ac:dyDescent="0.35">
      <c r="A28" s="7"/>
      <c r="B28" s="4" t="s">
        <v>31</v>
      </c>
      <c r="C28" s="22"/>
      <c r="D28" s="23">
        <v>20</v>
      </c>
      <c r="E28" s="23">
        <v>60</v>
      </c>
      <c r="F28" s="23">
        <f t="shared" si="2"/>
        <v>40</v>
      </c>
      <c r="G28" s="23"/>
      <c r="H28" s="17">
        <v>20</v>
      </c>
      <c r="I28" s="22">
        <v>20</v>
      </c>
    </row>
    <row r="29" spans="1:9" ht="19.5" customHeight="1" x14ac:dyDescent="0.35">
      <c r="A29" s="7"/>
      <c r="B29" s="4" t="s">
        <v>63</v>
      </c>
      <c r="C29" s="22"/>
      <c r="D29" s="23">
        <v>26</v>
      </c>
      <c r="E29" s="23">
        <v>26</v>
      </c>
      <c r="F29" s="23">
        <f t="shared" si="2"/>
        <v>26</v>
      </c>
      <c r="G29" s="24"/>
      <c r="H29" s="17">
        <v>26</v>
      </c>
      <c r="I29" s="22"/>
    </row>
    <row r="30" spans="1:9" ht="19.5" customHeight="1" x14ac:dyDescent="0.35">
      <c r="A30" s="7"/>
      <c r="B30" s="4" t="s">
        <v>32</v>
      </c>
      <c r="C30" s="22"/>
      <c r="D30" s="23">
        <f>G30+H30+I30</f>
        <v>15</v>
      </c>
      <c r="E30" s="23">
        <f t="shared" ref="E30" si="5">G30+H30+I30</f>
        <v>15</v>
      </c>
      <c r="F30" s="23">
        <f t="shared" si="2"/>
        <v>15</v>
      </c>
      <c r="G30" s="24"/>
      <c r="H30" s="17"/>
      <c r="I30" s="22">
        <v>15</v>
      </c>
    </row>
    <row r="31" spans="1:9" ht="19.5" customHeight="1" x14ac:dyDescent="0.35">
      <c r="A31" s="7"/>
      <c r="B31" s="4" t="s">
        <v>33</v>
      </c>
      <c r="C31" s="22"/>
      <c r="D31" s="23">
        <v>0</v>
      </c>
      <c r="E31" s="23">
        <v>32</v>
      </c>
      <c r="F31" s="23">
        <f t="shared" si="2"/>
        <v>16</v>
      </c>
      <c r="G31" s="24"/>
      <c r="H31" s="17"/>
      <c r="I31" s="22">
        <v>16</v>
      </c>
    </row>
    <row r="32" spans="1:9" ht="19.5" customHeight="1" x14ac:dyDescent="0.35">
      <c r="A32" s="7"/>
      <c r="B32" s="4" t="s">
        <v>34</v>
      </c>
      <c r="C32" s="22"/>
      <c r="D32" s="23">
        <v>0</v>
      </c>
      <c r="E32" s="23">
        <v>310</v>
      </c>
      <c r="F32" s="23">
        <f t="shared" si="2"/>
        <v>0</v>
      </c>
      <c r="G32" s="24"/>
      <c r="H32" s="17"/>
      <c r="I32" s="22"/>
    </row>
    <row r="33" spans="1:9" ht="19.5" customHeight="1" x14ac:dyDescent="0.35">
      <c r="A33" s="7"/>
      <c r="B33" s="4" t="s">
        <v>35</v>
      </c>
      <c r="C33" s="22"/>
      <c r="D33" s="23">
        <v>0</v>
      </c>
      <c r="E33" s="23">
        <v>126</v>
      </c>
      <c r="F33" s="23">
        <f t="shared" si="2"/>
        <v>63</v>
      </c>
      <c r="G33" s="24"/>
      <c r="H33" s="17">
        <v>42</v>
      </c>
      <c r="I33" s="22">
        <v>21</v>
      </c>
    </row>
    <row r="34" spans="1:9" ht="19.5" customHeight="1" x14ac:dyDescent="0.35">
      <c r="A34" s="7"/>
      <c r="B34" s="4" t="s">
        <v>36</v>
      </c>
      <c r="C34" s="22"/>
      <c r="D34" s="23">
        <v>0</v>
      </c>
      <c r="E34" s="23">
        <v>438</v>
      </c>
      <c r="F34" s="23">
        <f t="shared" si="2"/>
        <v>438</v>
      </c>
      <c r="G34" s="24">
        <v>146</v>
      </c>
      <c r="H34" s="17">
        <v>146</v>
      </c>
      <c r="I34" s="22">
        <v>146</v>
      </c>
    </row>
    <row r="35" spans="1:9" ht="19.5" customHeight="1" x14ac:dyDescent="0.35">
      <c r="A35" s="7"/>
      <c r="B35" s="4" t="s">
        <v>37</v>
      </c>
      <c r="C35" s="22"/>
      <c r="D35" s="23">
        <v>0</v>
      </c>
      <c r="E35" s="23">
        <v>270</v>
      </c>
      <c r="F35" s="23">
        <f t="shared" si="2"/>
        <v>0</v>
      </c>
      <c r="G35" s="24"/>
      <c r="H35" s="17"/>
      <c r="I35" s="22"/>
    </row>
    <row r="36" spans="1:9" ht="18" customHeight="1" x14ac:dyDescent="0.35">
      <c r="A36" s="7"/>
      <c r="B36" s="14" t="s">
        <v>38</v>
      </c>
      <c r="C36" s="31"/>
      <c r="D36" s="23">
        <v>0</v>
      </c>
      <c r="E36" s="23">
        <v>0</v>
      </c>
      <c r="F36" s="35">
        <f t="shared" si="2"/>
        <v>72</v>
      </c>
      <c r="G36" s="32">
        <v>72</v>
      </c>
      <c r="H36" s="32"/>
      <c r="I36" s="31"/>
    </row>
    <row r="37" spans="1:9" ht="18" customHeight="1" x14ac:dyDescent="0.35">
      <c r="A37" s="7"/>
      <c r="B37" s="14" t="s">
        <v>39</v>
      </c>
      <c r="C37" s="31">
        <v>57245</v>
      </c>
      <c r="D37" s="35">
        <v>2539</v>
      </c>
      <c r="E37" s="35">
        <v>2579</v>
      </c>
      <c r="F37" s="35">
        <f t="shared" si="2"/>
        <v>1466</v>
      </c>
      <c r="G37" s="32">
        <v>302</v>
      </c>
      <c r="H37" s="32">
        <v>302</v>
      </c>
      <c r="I37" s="31">
        <v>862</v>
      </c>
    </row>
    <row r="38" spans="1:9" ht="18" customHeight="1" x14ac:dyDescent="0.35">
      <c r="A38" s="7"/>
      <c r="B38" s="14" t="s">
        <v>62</v>
      </c>
      <c r="C38" s="31">
        <v>6246</v>
      </c>
      <c r="D38" s="35">
        <v>3486</v>
      </c>
      <c r="E38" s="35">
        <v>64</v>
      </c>
      <c r="F38" s="35">
        <f t="shared" si="2"/>
        <v>2955</v>
      </c>
      <c r="G38" s="32">
        <v>2917</v>
      </c>
      <c r="H38" s="32"/>
      <c r="I38" s="31">
        <v>38</v>
      </c>
    </row>
    <row r="39" spans="1:9" ht="18.75" customHeight="1" x14ac:dyDescent="0.35">
      <c r="A39" s="7"/>
      <c r="B39" s="14" t="s">
        <v>40</v>
      </c>
      <c r="C39" s="31"/>
      <c r="D39" s="35">
        <v>35813</v>
      </c>
      <c r="E39" s="35">
        <v>35006</v>
      </c>
      <c r="F39" s="35">
        <f t="shared" si="2"/>
        <v>33201</v>
      </c>
      <c r="G39" s="32">
        <v>9669</v>
      </c>
      <c r="H39" s="32">
        <v>9682</v>
      </c>
      <c r="I39" s="31">
        <v>13850</v>
      </c>
    </row>
    <row r="40" spans="1:9" ht="18.75" customHeight="1" x14ac:dyDescent="0.35">
      <c r="A40" s="7"/>
      <c r="B40" s="14" t="s">
        <v>41</v>
      </c>
      <c r="C40" s="31"/>
      <c r="D40" s="35">
        <v>58</v>
      </c>
      <c r="E40" s="35">
        <v>1618</v>
      </c>
      <c r="F40" s="35">
        <f t="shared" si="2"/>
        <v>121</v>
      </c>
      <c r="G40" s="32"/>
      <c r="H40" s="32">
        <v>121</v>
      </c>
      <c r="I40" s="31"/>
    </row>
    <row r="41" spans="1:9" ht="24.75" customHeight="1" x14ac:dyDescent="0.35">
      <c r="A41" s="7"/>
      <c r="B41" s="14" t="s">
        <v>42</v>
      </c>
      <c r="C41" s="31"/>
      <c r="D41" s="35">
        <v>20554</v>
      </c>
      <c r="E41" s="23">
        <v>0</v>
      </c>
      <c r="F41" s="23">
        <f t="shared" si="2"/>
        <v>0</v>
      </c>
      <c r="G41" s="32"/>
      <c r="H41" s="32"/>
      <c r="I41" s="31"/>
    </row>
    <row r="42" spans="1:9" ht="27" customHeight="1" x14ac:dyDescent="0.35">
      <c r="A42" s="51">
        <v>2</v>
      </c>
      <c r="B42" s="52" t="s">
        <v>43</v>
      </c>
      <c r="C42" s="53">
        <f>C43+C49+C50+C51+C52</f>
        <v>62302</v>
      </c>
      <c r="D42" s="54">
        <f>D43+D49+D50+D51+D52</f>
        <v>14587</v>
      </c>
      <c r="E42" s="54">
        <f>E43+E49+E50+E51+E52</f>
        <v>21169</v>
      </c>
      <c r="F42" s="54">
        <f>F43+F50+F52</f>
        <v>13068</v>
      </c>
      <c r="G42" s="54">
        <f t="shared" ref="G42:I42" si="6">G43+G49+G50+G51+G52</f>
        <v>5077</v>
      </c>
      <c r="H42" s="54">
        <f t="shared" si="6"/>
        <v>1745</v>
      </c>
      <c r="I42" s="54">
        <f t="shared" si="6"/>
        <v>6246</v>
      </c>
    </row>
    <row r="43" spans="1:9" ht="21" customHeight="1" x14ac:dyDescent="0.35">
      <c r="A43" s="57"/>
      <c r="B43" s="14" t="s">
        <v>19</v>
      </c>
      <c r="C43" s="48">
        <f>C44+C45+C46+C47+C48</f>
        <v>51712</v>
      </c>
      <c r="D43" s="35">
        <f>D44+D45+D46+D47+D48</f>
        <v>12628</v>
      </c>
      <c r="E43" s="35">
        <v>20616</v>
      </c>
      <c r="F43" s="35">
        <f>G43+H43+I43</f>
        <v>11855</v>
      </c>
      <c r="G43" s="35">
        <f>G44+G45+G46+G47+G48</f>
        <v>4552</v>
      </c>
      <c r="H43" s="35">
        <f t="shared" ref="H43:I43" si="7">H44+H45+H46+H47+H48</f>
        <v>1737</v>
      </c>
      <c r="I43" s="35">
        <f t="shared" si="7"/>
        <v>5566</v>
      </c>
    </row>
    <row r="44" spans="1:9" ht="21" customHeight="1" x14ac:dyDescent="0.35">
      <c r="A44" s="57"/>
      <c r="B44" s="4" t="s">
        <v>15</v>
      </c>
      <c r="C44" s="49">
        <v>46980</v>
      </c>
      <c r="D44" s="23">
        <v>11745</v>
      </c>
      <c r="E44" s="23">
        <v>18111</v>
      </c>
      <c r="F44" s="23">
        <f t="shared" ref="F44:F51" si="8">G44+H44+I44</f>
        <v>10460</v>
      </c>
      <c r="G44" s="36">
        <v>3473</v>
      </c>
      <c r="H44" s="58">
        <v>1600</v>
      </c>
      <c r="I44" s="38">
        <v>5387</v>
      </c>
    </row>
    <row r="45" spans="1:9" ht="21" customHeight="1" x14ac:dyDescent="0.35">
      <c r="A45" s="57"/>
      <c r="B45" s="4" t="s">
        <v>20</v>
      </c>
      <c r="C45" s="49">
        <v>1200</v>
      </c>
      <c r="D45" s="23">
        <v>0</v>
      </c>
      <c r="E45" s="23">
        <v>507</v>
      </c>
      <c r="F45" s="23">
        <f t="shared" si="8"/>
        <v>0</v>
      </c>
      <c r="G45" s="9"/>
      <c r="H45" s="59"/>
      <c r="I45" s="26"/>
    </row>
    <row r="46" spans="1:9" ht="21" customHeight="1" x14ac:dyDescent="0.35">
      <c r="A46" s="57"/>
      <c r="B46" s="4" t="s">
        <v>21</v>
      </c>
      <c r="C46" s="49">
        <v>1928</v>
      </c>
      <c r="D46" s="23">
        <v>482</v>
      </c>
      <c r="E46" s="23">
        <v>1414</v>
      </c>
      <c r="F46" s="23">
        <f t="shared" si="8"/>
        <v>1016</v>
      </c>
      <c r="G46" s="36">
        <v>831</v>
      </c>
      <c r="H46" s="58">
        <v>80</v>
      </c>
      <c r="I46" s="38">
        <v>105</v>
      </c>
    </row>
    <row r="47" spans="1:9" ht="21" customHeight="1" x14ac:dyDescent="0.35">
      <c r="A47" s="57"/>
      <c r="B47" s="4" t="s">
        <v>44</v>
      </c>
      <c r="C47" s="49">
        <v>932</v>
      </c>
      <c r="D47" s="23">
        <v>233</v>
      </c>
      <c r="E47" s="23">
        <v>342</v>
      </c>
      <c r="F47" s="23">
        <f t="shared" si="8"/>
        <v>226</v>
      </c>
      <c r="G47" s="36">
        <v>145</v>
      </c>
      <c r="H47" s="58">
        <v>35</v>
      </c>
      <c r="I47" s="38">
        <v>46</v>
      </c>
    </row>
    <row r="48" spans="1:9" ht="21" customHeight="1" x14ac:dyDescent="0.35">
      <c r="A48" s="57"/>
      <c r="B48" s="4" t="s">
        <v>23</v>
      </c>
      <c r="C48" s="49">
        <v>672</v>
      </c>
      <c r="D48" s="23">
        <v>168</v>
      </c>
      <c r="E48" s="23">
        <v>242</v>
      </c>
      <c r="F48" s="23">
        <f t="shared" si="8"/>
        <v>153</v>
      </c>
      <c r="G48" s="36">
        <v>103</v>
      </c>
      <c r="H48" s="58">
        <v>22</v>
      </c>
      <c r="I48" s="38">
        <v>28</v>
      </c>
    </row>
    <row r="49" spans="1:9" ht="21" customHeight="1" x14ac:dyDescent="0.35">
      <c r="A49" s="10"/>
      <c r="B49" s="4" t="s">
        <v>45</v>
      </c>
      <c r="C49" s="48">
        <v>300</v>
      </c>
      <c r="D49" s="35">
        <v>291</v>
      </c>
      <c r="E49" s="23">
        <f t="shared" ref="E49" si="9">G49+H49+I49</f>
        <v>0</v>
      </c>
      <c r="F49" s="23">
        <f t="shared" si="8"/>
        <v>0</v>
      </c>
      <c r="G49" s="9"/>
      <c r="H49" s="46"/>
      <c r="I49" s="26"/>
    </row>
    <row r="50" spans="1:9" ht="21" customHeight="1" x14ac:dyDescent="0.35">
      <c r="A50" s="10"/>
      <c r="B50" s="4" t="s">
        <v>46</v>
      </c>
      <c r="C50" s="48">
        <v>700</v>
      </c>
      <c r="D50" s="35">
        <v>275</v>
      </c>
      <c r="E50" s="35">
        <v>0</v>
      </c>
      <c r="F50" s="35">
        <f t="shared" si="8"/>
        <v>374</v>
      </c>
      <c r="G50" s="36">
        <v>129</v>
      </c>
      <c r="H50" s="37"/>
      <c r="I50" s="38">
        <v>245</v>
      </c>
    </row>
    <row r="51" spans="1:9" ht="21" customHeight="1" x14ac:dyDescent="0.35">
      <c r="A51" s="10"/>
      <c r="B51" s="4" t="s">
        <v>47</v>
      </c>
      <c r="C51" s="48">
        <v>300</v>
      </c>
      <c r="D51" s="35">
        <v>95</v>
      </c>
      <c r="E51" s="23">
        <v>80</v>
      </c>
      <c r="F51" s="23">
        <f t="shared" si="8"/>
        <v>0</v>
      </c>
      <c r="G51" s="9"/>
      <c r="H51" s="34"/>
      <c r="I51" s="26"/>
    </row>
    <row r="52" spans="1:9" ht="21" customHeight="1" x14ac:dyDescent="0.35">
      <c r="A52" s="10"/>
      <c r="B52" s="39" t="s">
        <v>29</v>
      </c>
      <c r="C52" s="50">
        <f>C53+C54+C55+C56+C57+C58+C65+C59</f>
        <v>9290</v>
      </c>
      <c r="D52" s="43">
        <f>D53+D54+D55+D56+D57+D58+D59+D65</f>
        <v>1298</v>
      </c>
      <c r="E52" s="43">
        <f>E53+E54+E55+E56+E57+E58+E59+E65+E60+E61</f>
        <v>473</v>
      </c>
      <c r="F52" s="43">
        <f>G52+H52+I52</f>
        <v>839</v>
      </c>
      <c r="G52" s="43">
        <f>G53+G62+G65</f>
        <v>396</v>
      </c>
      <c r="H52" s="43">
        <f>H53</f>
        <v>8</v>
      </c>
      <c r="I52" s="43">
        <f>I53+I57+I63+I64+I65</f>
        <v>435</v>
      </c>
    </row>
    <row r="53" spans="1:9" ht="21" customHeight="1" x14ac:dyDescent="0.35">
      <c r="A53" s="10"/>
      <c r="B53" s="4" t="s">
        <v>48</v>
      </c>
      <c r="C53" s="49">
        <v>300</v>
      </c>
      <c r="D53" s="23">
        <v>52</v>
      </c>
      <c r="E53" s="23">
        <v>59</v>
      </c>
      <c r="F53" s="23">
        <f>G53+H53+I53</f>
        <v>37</v>
      </c>
      <c r="G53" s="36">
        <v>17</v>
      </c>
      <c r="H53" s="37">
        <v>8</v>
      </c>
      <c r="I53" s="38">
        <v>12</v>
      </c>
    </row>
    <row r="54" spans="1:9" ht="21" customHeight="1" x14ac:dyDescent="0.35">
      <c r="A54" s="10"/>
      <c r="B54" s="4" t="s">
        <v>61</v>
      </c>
      <c r="C54" s="49">
        <v>160</v>
      </c>
      <c r="D54" s="23">
        <v>159</v>
      </c>
      <c r="E54" s="23"/>
      <c r="F54" s="23"/>
      <c r="G54" s="36"/>
      <c r="H54" s="37"/>
      <c r="I54" s="38"/>
    </row>
    <row r="55" spans="1:9" ht="21" customHeight="1" x14ac:dyDescent="0.35">
      <c r="A55" s="10"/>
      <c r="B55" s="4" t="s">
        <v>49</v>
      </c>
      <c r="C55" s="49">
        <v>300</v>
      </c>
      <c r="D55" s="23">
        <v>298</v>
      </c>
      <c r="E55" s="23"/>
      <c r="F55" s="23"/>
      <c r="G55" s="36"/>
      <c r="H55" s="37"/>
      <c r="I55" s="38"/>
    </row>
    <row r="56" spans="1:9" ht="21" customHeight="1" x14ac:dyDescent="0.35">
      <c r="A56" s="10"/>
      <c r="B56" s="4" t="s">
        <v>50</v>
      </c>
      <c r="C56" s="49">
        <v>150</v>
      </c>
      <c r="D56" s="23">
        <v>128</v>
      </c>
      <c r="E56" s="23"/>
      <c r="F56" s="23"/>
      <c r="G56" s="36"/>
      <c r="H56" s="37"/>
      <c r="I56" s="38"/>
    </row>
    <row r="57" spans="1:9" ht="21" customHeight="1" x14ac:dyDescent="0.35">
      <c r="A57" s="10"/>
      <c r="B57" s="4" t="s">
        <v>51</v>
      </c>
      <c r="C57" s="49">
        <v>1000</v>
      </c>
      <c r="D57" s="23">
        <v>200</v>
      </c>
      <c r="E57" s="23"/>
      <c r="F57" s="23">
        <f t="shared" ref="F57:F65" si="10">G57+H57+I57</f>
        <v>16</v>
      </c>
      <c r="G57" s="36"/>
      <c r="H57" s="37"/>
      <c r="I57" s="38">
        <v>16</v>
      </c>
    </row>
    <row r="58" spans="1:9" ht="21" customHeight="1" x14ac:dyDescent="0.35">
      <c r="A58" s="10"/>
      <c r="B58" s="4" t="s">
        <v>52</v>
      </c>
      <c r="C58" s="49">
        <v>80</v>
      </c>
      <c r="D58" s="23">
        <v>80</v>
      </c>
      <c r="E58" s="23"/>
      <c r="F58" s="23"/>
      <c r="G58" s="36"/>
      <c r="H58" s="37"/>
      <c r="I58" s="38"/>
    </row>
    <row r="59" spans="1:9" ht="21" customHeight="1" x14ac:dyDescent="0.35">
      <c r="A59" s="10"/>
      <c r="B59" s="4" t="s">
        <v>53</v>
      </c>
      <c r="C59" s="49">
        <v>300</v>
      </c>
      <c r="D59" s="23">
        <v>240</v>
      </c>
      <c r="E59" s="23"/>
      <c r="F59" s="23"/>
      <c r="G59" s="36"/>
      <c r="H59" s="37"/>
      <c r="I59" s="38"/>
    </row>
    <row r="60" spans="1:9" ht="21" customHeight="1" x14ac:dyDescent="0.35">
      <c r="A60" s="10"/>
      <c r="B60" s="4" t="s">
        <v>54</v>
      </c>
      <c r="C60" s="49"/>
      <c r="D60" s="23">
        <v>0</v>
      </c>
      <c r="E60" s="23">
        <v>103</v>
      </c>
      <c r="F60" s="23"/>
      <c r="G60" s="36"/>
      <c r="H60" s="37"/>
      <c r="I60" s="38"/>
    </row>
    <row r="61" spans="1:9" ht="21" customHeight="1" x14ac:dyDescent="0.35">
      <c r="A61" s="10"/>
      <c r="B61" s="4" t="s">
        <v>55</v>
      </c>
      <c r="C61" s="49"/>
      <c r="D61" s="23">
        <v>0</v>
      </c>
      <c r="E61" s="23">
        <v>26</v>
      </c>
      <c r="F61" s="23"/>
      <c r="G61" s="36"/>
      <c r="H61" s="37"/>
      <c r="I61" s="38"/>
    </row>
    <row r="62" spans="1:9" ht="21" customHeight="1" x14ac:dyDescent="0.35">
      <c r="A62" s="10"/>
      <c r="B62" s="4" t="s">
        <v>56</v>
      </c>
      <c r="C62" s="49"/>
      <c r="D62" s="23"/>
      <c r="E62" s="23"/>
      <c r="F62" s="23">
        <f t="shared" si="10"/>
        <v>349</v>
      </c>
      <c r="G62" s="36">
        <v>349</v>
      </c>
      <c r="H62" s="37"/>
      <c r="I62" s="38"/>
    </row>
    <row r="63" spans="1:9" ht="21" customHeight="1" x14ac:dyDescent="0.35">
      <c r="A63" s="10"/>
      <c r="B63" s="4" t="s">
        <v>57</v>
      </c>
      <c r="C63" s="49"/>
      <c r="D63" s="23"/>
      <c r="E63" s="23"/>
      <c r="F63" s="23">
        <f t="shared" si="10"/>
        <v>195</v>
      </c>
      <c r="G63" s="36"/>
      <c r="H63" s="37"/>
      <c r="I63" s="38">
        <v>195</v>
      </c>
    </row>
    <row r="64" spans="1:9" ht="21" customHeight="1" x14ac:dyDescent="0.35">
      <c r="A64" s="10"/>
      <c r="B64" s="4" t="s">
        <v>60</v>
      </c>
      <c r="C64" s="49"/>
      <c r="D64" s="23"/>
      <c r="E64" s="23"/>
      <c r="F64" s="23">
        <f t="shared" si="10"/>
        <v>190</v>
      </c>
      <c r="G64" s="36"/>
      <c r="H64" s="37"/>
      <c r="I64" s="38">
        <v>190</v>
      </c>
    </row>
    <row r="65" spans="1:9" ht="21" customHeight="1" x14ac:dyDescent="0.35">
      <c r="A65" s="10"/>
      <c r="B65" s="14" t="s">
        <v>58</v>
      </c>
      <c r="C65" s="49">
        <v>7000</v>
      </c>
      <c r="D65" s="23">
        <v>141</v>
      </c>
      <c r="E65" s="23">
        <v>285</v>
      </c>
      <c r="F65" s="23">
        <f t="shared" si="10"/>
        <v>52</v>
      </c>
      <c r="G65" s="36">
        <v>30</v>
      </c>
      <c r="H65" s="37"/>
      <c r="I65" s="38">
        <v>22</v>
      </c>
    </row>
    <row r="66" spans="1:9" ht="32.25" customHeight="1" x14ac:dyDescent="0.35">
      <c r="A66" s="7"/>
      <c r="B66" s="11" t="s">
        <v>14</v>
      </c>
      <c r="C66" s="33">
        <f>C12+C42</f>
        <v>321320</v>
      </c>
      <c r="D66" s="33">
        <f>D12+D42</f>
        <v>122552</v>
      </c>
      <c r="E66" s="33">
        <f>E12+E42</f>
        <v>154493</v>
      </c>
      <c r="F66" s="33">
        <f>F12+F42</f>
        <v>87208</v>
      </c>
      <c r="G66" s="33">
        <f t="shared" ref="G66:I66" si="11">G12+G42</f>
        <v>32076</v>
      </c>
      <c r="H66" s="33">
        <f t="shared" si="11"/>
        <v>17444</v>
      </c>
      <c r="I66" s="33">
        <f t="shared" si="11"/>
        <v>37688</v>
      </c>
    </row>
    <row r="67" spans="1:9" ht="16.5" customHeight="1" x14ac:dyDescent="0.35">
      <c r="B67" s="12" t="s">
        <v>1</v>
      </c>
      <c r="D67" s="12"/>
      <c r="E67" s="12"/>
      <c r="F67" s="12"/>
      <c r="G67" s="25"/>
      <c r="H67" s="25"/>
      <c r="I67" s="25"/>
    </row>
    <row r="68" spans="1:9" ht="16.5" customHeight="1" x14ac:dyDescent="0.35">
      <c r="B68" s="12" t="s">
        <v>59</v>
      </c>
      <c r="D68" s="12"/>
      <c r="E68" s="12"/>
      <c r="F68" s="12"/>
    </row>
  </sheetData>
  <mergeCells count="11">
    <mergeCell ref="B11:I11"/>
    <mergeCell ref="B7:I7"/>
    <mergeCell ref="B3:I3"/>
    <mergeCell ref="B2:I2"/>
    <mergeCell ref="A5:A6"/>
    <mergeCell ref="B5:B6"/>
    <mergeCell ref="C5:C6"/>
    <mergeCell ref="D5:D6"/>
    <mergeCell ref="G5:I5"/>
    <mergeCell ref="E5:E6"/>
    <mergeCell ref="F5:F6"/>
  </mergeCells>
  <pageMargins left="0.31496062992125984" right="0.31496062992125984" top="0.15748031496062992" bottom="0.15748031496062992" header="0.31496062992125984" footer="0.31496062992125984"/>
  <pageSetup paperSize="9" scale="5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Laura</cp:lastModifiedBy>
  <cp:lastPrinted>2020-10-08T05:48:37Z</cp:lastPrinted>
  <dcterms:created xsi:type="dcterms:W3CDTF">2017-03-27T04:35:45Z</dcterms:created>
  <dcterms:modified xsi:type="dcterms:W3CDTF">2021-03-19T05:13:40Z</dcterms:modified>
</cp:coreProperties>
</file>